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xl/tables/table1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ables/table10.xml" ContentType="application/vnd.openxmlformats-officedocument.spreadsheetml.table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45" windowWidth="11340" windowHeight="8070" activeTab="2"/>
  </bookViews>
  <sheets>
    <sheet name="Expenses" sheetId="1" r:id="rId1"/>
    <sheet name="Income" sheetId="2" r:id="rId2"/>
    <sheet name="Profit - Loss Summary" sheetId="3" r:id="rId3"/>
  </sheets>
  <calcPr calcId="125725"/>
</workbook>
</file>

<file path=xl/calcChain.xml><?xml version="1.0" encoding="utf-8"?>
<calcChain xmlns="http://schemas.openxmlformats.org/spreadsheetml/2006/main">
  <c r="F25" i="2"/>
  <c r="E9"/>
  <c r="B32" i="1"/>
  <c r="F24"/>
  <c r="G24"/>
  <c r="B25"/>
  <c r="F19"/>
  <c r="B19"/>
  <c r="C19"/>
  <c r="F11"/>
  <c r="G11"/>
  <c r="B11"/>
  <c r="F4" l="1"/>
  <c r="E10" i="2"/>
  <c r="E17"/>
  <c r="E23"/>
  <c r="E24"/>
  <c r="E29"/>
  <c r="E30"/>
  <c r="E31"/>
  <c r="E32"/>
  <c r="F17"/>
  <c r="F23"/>
  <c r="F24"/>
  <c r="F29"/>
  <c r="F30"/>
  <c r="F31"/>
  <c r="F32"/>
  <c r="F33" l="1"/>
  <c r="E25"/>
  <c r="E33"/>
  <c r="F18"/>
  <c r="E18"/>
  <c r="E11"/>
  <c r="F11"/>
  <c r="B7" i="3"/>
  <c r="C7"/>
  <c r="E4" i="2" l="1"/>
  <c r="B6" i="3" s="1"/>
  <c r="B9" s="1"/>
  <c r="F4" i="2"/>
  <c r="C6" i="3" s="1"/>
  <c r="C9" s="1"/>
</calcChain>
</file>

<file path=xl/sharedStrings.xml><?xml version="1.0" encoding="utf-8"?>
<sst xmlns="http://schemas.openxmlformats.org/spreadsheetml/2006/main" count="121" uniqueCount="69">
  <si>
    <t>Expenses</t>
  </si>
  <si>
    <t>Room and hall fees</t>
  </si>
  <si>
    <t>Site staff</t>
  </si>
  <si>
    <t>Equipment</t>
  </si>
  <si>
    <t>Tables and chairs</t>
  </si>
  <si>
    <t>Estimated</t>
  </si>
  <si>
    <t>Actual</t>
  </si>
  <si>
    <t>Refreshments</t>
  </si>
  <si>
    <t>Food</t>
  </si>
  <si>
    <t>Drinks</t>
  </si>
  <si>
    <t>Linens</t>
  </si>
  <si>
    <t>Staff and gratuities</t>
  </si>
  <si>
    <t>Site</t>
  </si>
  <si>
    <t>Decorations</t>
  </si>
  <si>
    <t>Performers</t>
  </si>
  <si>
    <t>Speakers</t>
  </si>
  <si>
    <t>Travel</t>
  </si>
  <si>
    <t>Hotel</t>
  </si>
  <si>
    <t>Program</t>
  </si>
  <si>
    <t>Publicity</t>
  </si>
  <si>
    <t>Photocopying/Printing</t>
  </si>
  <si>
    <t>Postage</t>
  </si>
  <si>
    <t>Prizes</t>
  </si>
  <si>
    <t>Gifts</t>
  </si>
  <si>
    <t>Miscellaneous</t>
  </si>
  <si>
    <t>Telephone</t>
  </si>
  <si>
    <t>Transportation</t>
  </si>
  <si>
    <t>Stationery supplies</t>
  </si>
  <si>
    <t>Fax services</t>
  </si>
  <si>
    <t>Total Expenses</t>
  </si>
  <si>
    <t>Other</t>
  </si>
  <si>
    <t>Total income</t>
  </si>
  <si>
    <t>Total expenses</t>
  </si>
  <si>
    <t>Total profit (or loss)</t>
  </si>
  <si>
    <t>Income</t>
  </si>
  <si>
    <t>Profit - Loss Summary</t>
  </si>
  <si>
    <t>Quarter-pages @</t>
  </si>
  <si>
    <t>Large booths @</t>
  </si>
  <si>
    <t>Med. booths @</t>
  </si>
  <si>
    <t>Small booths @</t>
  </si>
  <si>
    <t>Items @</t>
  </si>
  <si>
    <t>Exhibitors/vendors</t>
  </si>
  <si>
    <t>Sale of items</t>
  </si>
  <si>
    <t>Total</t>
  </si>
  <si>
    <t>Type</t>
  </si>
  <si>
    <t>Estimated No.</t>
  </si>
  <si>
    <t>Actual No.</t>
  </si>
  <si>
    <t>Estimated Income</t>
  </si>
  <si>
    <t>Actual Income</t>
  </si>
  <si>
    <t>Price</t>
  </si>
  <si>
    <t xml:space="preserve">Disney Princesses GTA </t>
  </si>
  <si>
    <t>Awareness Ribbons</t>
  </si>
  <si>
    <t>Easter Basket Raffel</t>
  </si>
  <si>
    <t>$300.00</t>
  </si>
  <si>
    <t>$100.00</t>
  </si>
  <si>
    <t xml:space="preserve">Conference Shirt Raffel </t>
  </si>
  <si>
    <t>$1,325.00</t>
  </si>
  <si>
    <t>$150.00</t>
  </si>
  <si>
    <t>Canadian CMTC Foundation 2017</t>
  </si>
  <si>
    <t>Canadian CMTC Foundation</t>
  </si>
  <si>
    <t xml:space="preserve">All Memberships </t>
  </si>
  <si>
    <t>Income Strategies</t>
  </si>
  <si>
    <t xml:space="preserve">Annual </t>
  </si>
  <si>
    <t xml:space="preserve">Annual  </t>
  </si>
  <si>
    <t xml:space="preserve">Easter Basket Raffel </t>
  </si>
  <si>
    <t xml:space="preserve">Awareness Ribbons </t>
  </si>
  <si>
    <t>Previous Years Fundraising</t>
  </si>
  <si>
    <t xml:space="preserve">Fundraising raffels </t>
  </si>
  <si>
    <t xml:space="preserve">Chocolate Sales </t>
  </si>
</sst>
</file>

<file path=xl/styles.xml><?xml version="1.0" encoding="utf-8"?>
<styleSheet xmlns="http://schemas.openxmlformats.org/spreadsheetml/2006/main">
  <numFmts count="3">
    <numFmt numFmtId="164" formatCode="&quot;$&quot;#,##0.00_);\(&quot;$&quot;#,##0.00\)"/>
    <numFmt numFmtId="165" formatCode="&quot;$&quot;#,##0.00_);[Red]\(&quot;$&quot;#,##0.00\)"/>
    <numFmt numFmtId="166" formatCode="&quot;$&quot;#,##0.00"/>
  </numFmts>
  <fonts count="27">
    <font>
      <sz val="10"/>
      <name val="Arial"/>
    </font>
    <font>
      <sz val="8"/>
      <name val="Arial"/>
      <family val="2"/>
    </font>
    <font>
      <sz val="10"/>
      <name val="Arial"/>
      <family val="2"/>
      <scheme val="minor"/>
    </font>
    <font>
      <b/>
      <sz val="12"/>
      <name val="Arial"/>
      <family val="2"/>
      <scheme val="minor"/>
    </font>
    <font>
      <b/>
      <sz val="9"/>
      <name val="Arial"/>
      <family val="2"/>
      <scheme val="minor"/>
    </font>
    <font>
      <sz val="9"/>
      <color indexed="9"/>
      <name val="Arial"/>
      <family val="2"/>
      <scheme val="minor"/>
    </font>
    <font>
      <sz val="9"/>
      <name val="Arial"/>
      <family val="2"/>
      <scheme val="minor"/>
    </font>
    <font>
      <b/>
      <sz val="10"/>
      <name val="Arial"/>
      <family val="2"/>
      <scheme val="major"/>
    </font>
    <font>
      <b/>
      <sz val="9"/>
      <color theme="0"/>
      <name val="Arial"/>
      <family val="2"/>
      <scheme val="minor"/>
    </font>
    <font>
      <b/>
      <sz val="18"/>
      <color theme="0"/>
      <name val="Arial"/>
      <family val="2"/>
      <scheme val="major"/>
    </font>
    <font>
      <sz val="10"/>
      <color theme="0"/>
      <name val="Arial"/>
      <family val="2"/>
      <scheme val="major"/>
    </font>
    <font>
      <b/>
      <sz val="16"/>
      <color theme="4" tint="-0.249977111117893"/>
      <name val="Arial"/>
      <family val="2"/>
      <scheme val="major"/>
    </font>
    <font>
      <sz val="9"/>
      <name val="Arial"/>
      <family val="2"/>
    </font>
    <font>
      <sz val="10"/>
      <color indexed="62"/>
      <name val="Arial"/>
      <family val="2"/>
      <scheme val="minor"/>
    </font>
    <font>
      <b/>
      <sz val="12"/>
      <color indexed="62"/>
      <name val="Arial"/>
      <family val="2"/>
      <scheme val="minor"/>
    </font>
    <font>
      <sz val="18"/>
      <color theme="0"/>
      <name val="Arial"/>
      <family val="2"/>
      <scheme val="major"/>
    </font>
    <font>
      <sz val="9"/>
      <color theme="0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10"/>
      <color indexed="9"/>
      <name val="Arial"/>
      <family val="2"/>
      <scheme val="minor"/>
    </font>
    <font>
      <b/>
      <sz val="16"/>
      <name val="Arial"/>
      <family val="2"/>
      <scheme val="minor"/>
    </font>
    <font>
      <b/>
      <sz val="12"/>
      <color indexed="9"/>
      <name val="Arial"/>
      <family val="2"/>
      <scheme val="minor"/>
    </font>
    <font>
      <sz val="11"/>
      <name val="Arial"/>
      <family val="2"/>
      <scheme val="minor"/>
    </font>
    <font>
      <sz val="12"/>
      <name val="Arial"/>
      <family val="2"/>
      <scheme val="minor"/>
    </font>
    <font>
      <b/>
      <sz val="14"/>
      <color theme="4" tint="-0.249977111117893"/>
      <name val="Arial"/>
      <family val="2"/>
      <scheme val="major"/>
    </font>
    <font>
      <sz val="10"/>
      <color theme="4" tint="-0.249977111117893"/>
      <name val="Arial"/>
      <family val="2"/>
      <scheme val="major"/>
    </font>
    <font>
      <b/>
      <sz val="12"/>
      <color indexed="9"/>
      <name val="Arial"/>
      <family val="2"/>
      <scheme val="major"/>
    </font>
    <font>
      <b/>
      <sz val="12"/>
      <color theme="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indexed="22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4" tint="-0.249977111117893"/>
        <bgColor indexed="22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2" fillId="0" borderId="1" xfId="0" applyFont="1" applyBorder="1"/>
    <xf numFmtId="0" fontId="7" fillId="0" borderId="0" xfId="0" applyFont="1" applyAlignment="1">
      <alignment horizontal="right"/>
    </xf>
    <xf numFmtId="0" fontId="6" fillId="0" borderId="0" xfId="0" applyNumberFormat="1" applyFont="1" applyFill="1" applyBorder="1" applyAlignment="1" applyProtection="1"/>
    <xf numFmtId="165" fontId="6" fillId="0" borderId="0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Border="1" applyAlignment="1" applyProtection="1">
      <alignment horizontal="left"/>
    </xf>
    <xf numFmtId="165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Alignment="1" applyProtection="1"/>
    <xf numFmtId="0" fontId="6" fillId="0" borderId="0" xfId="0" applyFont="1" applyFill="1" applyAlignment="1" applyProtection="1">
      <alignment horizontal="right"/>
    </xf>
    <xf numFmtId="165" fontId="6" fillId="0" borderId="0" xfId="0" applyNumberFormat="1" applyFont="1" applyFill="1" applyAlignment="1" applyProtection="1">
      <alignment horizontal="right"/>
    </xf>
    <xf numFmtId="166" fontId="6" fillId="0" borderId="0" xfId="0" applyNumberFormat="1" applyFont="1" applyFill="1" applyBorder="1" applyAlignment="1" applyProtection="1">
      <alignment horizontal="right"/>
    </xf>
    <xf numFmtId="166" fontId="6" fillId="0" borderId="0" xfId="0" applyNumberFormat="1" applyFont="1" applyFill="1" applyAlignment="1" applyProtection="1">
      <alignment horizontal="right"/>
    </xf>
    <xf numFmtId="164" fontId="6" fillId="0" borderId="0" xfId="0" applyNumberFormat="1" applyFont="1" applyFill="1" applyBorder="1" applyAlignment="1" applyProtection="1">
      <alignment horizontal="right"/>
    </xf>
    <xf numFmtId="0" fontId="11" fillId="0" borderId="2" xfId="0" applyFont="1" applyBorder="1"/>
    <xf numFmtId="0" fontId="2" fillId="0" borderId="2" xfId="0" applyFont="1" applyBorder="1"/>
    <xf numFmtId="0" fontId="3" fillId="0" borderId="2" xfId="0" applyFont="1" applyBorder="1"/>
    <xf numFmtId="0" fontId="2" fillId="0" borderId="0" xfId="0" applyFont="1" applyBorder="1"/>
    <xf numFmtId="0" fontId="8" fillId="3" borderId="3" xfId="0" applyNumberFormat="1" applyFont="1" applyFill="1" applyBorder="1" applyAlignment="1" applyProtection="1"/>
    <xf numFmtId="165" fontId="4" fillId="4" borderId="3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right"/>
    </xf>
    <xf numFmtId="165" fontId="6" fillId="0" borderId="0" xfId="0" applyNumberFormat="1" applyFont="1" applyFill="1" applyBorder="1" applyAlignment="1" applyProtection="1"/>
    <xf numFmtId="0" fontId="13" fillId="0" borderId="2" xfId="0" applyFont="1" applyBorder="1"/>
    <xf numFmtId="0" fontId="14" fillId="0" borderId="2" xfId="0" applyFont="1" applyBorder="1"/>
    <xf numFmtId="0" fontId="16" fillId="3" borderId="3" xfId="0" applyNumberFormat="1" applyFont="1" applyFill="1" applyBorder="1" applyAlignment="1" applyProtection="1"/>
    <xf numFmtId="165" fontId="4" fillId="4" borderId="3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left"/>
    </xf>
    <xf numFmtId="165" fontId="6" fillId="0" borderId="0" xfId="0" applyNumberFormat="1" applyFont="1" applyFill="1" applyAlignment="1" applyProtection="1"/>
    <xf numFmtId="0" fontId="17" fillId="3" borderId="3" xfId="0" applyNumberFormat="1" applyFont="1" applyFill="1" applyBorder="1" applyAlignment="1" applyProtection="1"/>
    <xf numFmtId="0" fontId="18" fillId="5" borderId="5" xfId="0" applyNumberFormat="1" applyFont="1" applyFill="1" applyBorder="1" applyAlignment="1" applyProtection="1"/>
    <xf numFmtId="0" fontId="5" fillId="5" borderId="3" xfId="0" applyNumberFormat="1" applyFont="1" applyFill="1" applyBorder="1" applyAlignment="1" applyProtection="1"/>
    <xf numFmtId="0" fontId="5" fillId="5" borderId="6" xfId="0" applyNumberFormat="1" applyFont="1" applyFill="1" applyBorder="1" applyAlignment="1" applyProtection="1"/>
    <xf numFmtId="0" fontId="6" fillId="0" borderId="0" xfId="0" applyFont="1" applyFill="1" applyBorder="1" applyAlignment="1" applyProtection="1"/>
    <xf numFmtId="0" fontId="19" fillId="0" borderId="0" xfId="0" applyFont="1"/>
    <xf numFmtId="0" fontId="22" fillId="0" borderId="0" xfId="0" applyNumberFormat="1" applyFont="1" applyFill="1" applyBorder="1" applyAlignment="1" applyProtection="1"/>
    <xf numFmtId="0" fontId="20" fillId="3" borderId="4" xfId="0" applyNumberFormat="1" applyFont="1" applyFill="1" applyBorder="1" applyAlignment="1" applyProtection="1"/>
    <xf numFmtId="0" fontId="25" fillId="3" borderId="4" xfId="0" applyNumberFormat="1" applyFont="1" applyFill="1" applyBorder="1" applyAlignment="1" applyProtection="1">
      <alignment horizontal="right" vertical="center"/>
    </xf>
    <xf numFmtId="0" fontId="21" fillId="0" borderId="4" xfId="0" applyNumberFormat="1" applyFont="1" applyFill="1" applyBorder="1" applyAlignment="1" applyProtection="1"/>
    <xf numFmtId="165" fontId="21" fillId="0" borderId="4" xfId="0" applyNumberFormat="1" applyFont="1" applyFill="1" applyBorder="1" applyAlignment="1" applyProtection="1"/>
    <xf numFmtId="0" fontId="26" fillId="3" borderId="5" xfId="0" applyNumberFormat="1" applyFont="1" applyFill="1" applyBorder="1" applyAlignment="1" applyProtection="1">
      <alignment horizontal="center" wrapText="1"/>
    </xf>
    <xf numFmtId="165" fontId="26" fillId="3" borderId="3" xfId="0" applyNumberFormat="1" applyFont="1" applyFill="1" applyBorder="1" applyAlignment="1" applyProtection="1">
      <alignment vertical="center"/>
    </xf>
    <xf numFmtId="165" fontId="26" fillId="3" borderId="6" xfId="0" applyNumberFormat="1" applyFont="1" applyFill="1" applyBorder="1" applyAlignment="1" applyProtection="1">
      <alignment vertical="center"/>
    </xf>
    <xf numFmtId="164" fontId="12" fillId="0" borderId="0" xfId="0" applyNumberFormat="1" applyFont="1"/>
    <xf numFmtId="166" fontId="12" fillId="0" borderId="0" xfId="0" applyNumberFormat="1" applyFont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23" fillId="0" borderId="2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166" fontId="0" fillId="0" borderId="0" xfId="0" applyNumberFormat="1" applyFill="1" applyAlignment="1" applyProtection="1">
      <alignment horizontal="right"/>
    </xf>
    <xf numFmtId="166" fontId="0" fillId="0" borderId="0" xfId="0" applyNumberFormat="1" applyFill="1" applyBorder="1" applyAlignment="1" applyProtection="1">
      <alignment horizontal="right"/>
    </xf>
    <xf numFmtId="165" fontId="0" fillId="0" borderId="0" xfId="0" applyNumberFormat="1" applyFill="1" applyAlignment="1" applyProtection="1"/>
  </cellXfs>
  <cellStyles count="1">
    <cellStyle name="Normal" xfId="0" builtinId="0"/>
  </cellStyles>
  <dxfs count="9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protection locked="1" hidden="0"/>
    </dxf>
    <dxf>
      <numFmt numFmtId="165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6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6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6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6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alignment horizontal="left" vertical="bottom" textRotation="0" wrapText="0" indent="0" relativeIndent="255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alignment horizontal="left" vertical="bottom" textRotation="0" wrapText="0" indent="0" relativeIndent="255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alignment horizontal="left" vertical="bottom" textRotation="0" wrapText="0" indent="0" relativeIndent="255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protection locked="1" hidden="0"/>
    </dxf>
    <dxf>
      <alignment horizontal="left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6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protection locked="1" hidden="0"/>
    </dxf>
    <dxf>
      <numFmt numFmtId="166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protection locked="1" hidden="0"/>
    </dxf>
    <dxf>
      <font>
        <strike val="0"/>
        <outline val="0"/>
        <shadow val="0"/>
        <u val="none"/>
        <vertAlign val="baseline"/>
        <sz val="9"/>
        <color auto="1"/>
        <name val="Arial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6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6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6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6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protection locked="1" hidden="0"/>
    </dxf>
    <dxf>
      <alignment horizontal="left" vertical="bottom" textRotation="0" wrapText="0" indent="0" relativeIndent="255" justifyLastLine="0" shrinkToFit="0" mergeCell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style val="18"/>
  <c:chart>
    <c:plotArea>
      <c:layout>
        <c:manualLayout>
          <c:layoutTarget val="inner"/>
          <c:xMode val="edge"/>
          <c:yMode val="edge"/>
          <c:x val="0.19599109131403125"/>
          <c:y val="8.4690688445847664E-2"/>
          <c:w val="0.52115812917594628"/>
          <c:h val="0.78176020103859356"/>
        </c:manualLayout>
      </c:layout>
      <c:barChart>
        <c:barDir val="col"/>
        <c:grouping val="clustered"/>
        <c:ser>
          <c:idx val="0"/>
          <c:order val="0"/>
          <c:tx>
            <c:strRef>
              <c:f>'Profit - Loss Summary'!$A$6</c:f>
              <c:strCache>
                <c:ptCount val="1"/>
                <c:pt idx="0">
                  <c:v>Total income</c:v>
                </c:pt>
              </c:strCache>
            </c:strRef>
          </c:tx>
          <c:cat>
            <c:strRef>
              <c:f>'Profit - Loss Summary'!$B$5:$C$5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'Profit - Loss Summary'!$B$6:$C$6</c:f>
              <c:numCache>
                <c:formatCode>"$"#,##0.00;[Red]\-"$"#,##0.00</c:formatCode>
                <c:ptCount val="2"/>
                <c:pt idx="0">
                  <c:v>1210</c:v>
                </c:pt>
                <c:pt idx="1">
                  <c:v>2056</c:v>
                </c:pt>
              </c:numCache>
            </c:numRef>
          </c:val>
        </c:ser>
        <c:ser>
          <c:idx val="1"/>
          <c:order val="1"/>
          <c:tx>
            <c:strRef>
              <c:f>'Profit - Loss Summary'!$A$7</c:f>
              <c:strCache>
                <c:ptCount val="1"/>
                <c:pt idx="0">
                  <c:v>Total expenses</c:v>
                </c:pt>
              </c:strCache>
            </c:strRef>
          </c:tx>
          <c:cat>
            <c:strRef>
              <c:f>'Profit - Loss Summary'!$B$5:$C$5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'Profit - Loss Summary'!$B$7:$C$7</c:f>
              <c:numCache>
                <c:formatCode>"$"#,##0.00;[Red]\-"$"#,##0.00</c:formatCode>
                <c:ptCount val="2"/>
                <c:pt idx="0">
                  <c:v>3700</c:v>
                </c:pt>
                <c:pt idx="1">
                  <c:v>2040</c:v>
                </c:pt>
              </c:numCache>
            </c:numRef>
          </c:val>
        </c:ser>
        <c:axId val="107050112"/>
        <c:axId val="107051648"/>
      </c:barChart>
      <c:catAx>
        <c:axId val="10705011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7051648"/>
        <c:crosses val="autoZero"/>
        <c:auto val="1"/>
        <c:lblAlgn val="ctr"/>
        <c:lblOffset val="100"/>
        <c:tickLblSkip val="1"/>
        <c:tickMarkSkip val="1"/>
      </c:catAx>
      <c:valAx>
        <c:axId val="107051648"/>
        <c:scaling>
          <c:orientation val="minMax"/>
        </c:scaling>
        <c:axPos val="l"/>
        <c:majorGridlines/>
        <c:numFmt formatCode="&quot;$&quot;#,##0.00;[Red]\-&quot;$&quot;#,##0.00" sourceLinked="1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7050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164810690423189"/>
          <c:y val="0.40716677137426766"/>
          <c:w val="0.24053452115812921"/>
          <c:h val="0.14006536935274796"/>
        </c:manualLayout>
      </c:layout>
    </c:legend>
    <c:plotVisOnly val="1"/>
    <c:dispBlanksAs val="gap"/>
  </c:chart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2</xdr:row>
      <xdr:rowOff>180975</xdr:rowOff>
    </xdr:from>
    <xdr:to>
      <xdr:col>7</xdr:col>
      <xdr:colOff>0</xdr:colOff>
      <xdr:row>19</xdr:row>
      <xdr:rowOff>38100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id="1" name="Table1" displayName="Table1" ref="A6:C11" totalsRowCount="1" headerRowDxfId="98">
  <autoFilter ref="A6:C10"/>
  <tableColumns count="3">
    <tableColumn id="1" name="Site" totalsRowLabel="Total" dataDxfId="97" totalsRowDxfId="35"/>
    <tableColumn id="2" name="Estimated" totalsRowFunction="sum" dataDxfId="96" totalsRowDxfId="34"/>
    <tableColumn id="3" name="Actual" totalsRowLabel="$300.00" dataDxfId="95" totalsRowDxfId="33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11" name="Table11" displayName="Table11" ref="A21:F25" totalsRowCount="1" headerRowDxfId="57" dataDxfId="56">
  <autoFilter ref="A21:F24"/>
  <tableColumns count="6">
    <tableColumn id="1" name="Estimated No." totalsRowLabel="Total" dataDxfId="55" totalsRowDxfId="11"/>
    <tableColumn id="2" name="Actual No." dataDxfId="54" totalsRowDxfId="10"/>
    <tableColumn id="3" name="Type" dataDxfId="53" totalsRowDxfId="9"/>
    <tableColumn id="4" name="Price" dataDxfId="52" totalsRowDxfId="8"/>
    <tableColumn id="5" name="Estimated Income" totalsRowFunction="sum" dataDxfId="51" totalsRowDxfId="7">
      <calculatedColumnFormula>A22*D22</calculatedColumnFormula>
    </tableColumn>
    <tableColumn id="6" name="Actual Income" totalsRowFunction="sum" dataDxfId="50" totalsRowDxfId="6">
      <calculatedColumnFormula>B22*D22</calculatedColumnFormula>
    </tableColumn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12" name="Table12" displayName="Table12" ref="A28:F33" totalsRowCount="1" headerRowDxfId="49" dataDxfId="48">
  <autoFilter ref="A28:F32"/>
  <tableColumns count="6">
    <tableColumn id="1" name="Estimated No." totalsRowLabel="Total" dataDxfId="47" totalsRowDxfId="46"/>
    <tableColumn id="2" name="Actual No." dataDxfId="45" totalsRowDxfId="44"/>
    <tableColumn id="3" name="Type" dataDxfId="43" totalsRowDxfId="42"/>
    <tableColumn id="4" name="Price" dataDxfId="41" totalsRowDxfId="40"/>
    <tableColumn id="5" name="Estimated Income" totalsRowFunction="sum" dataDxfId="39" totalsRowDxfId="38">
      <calculatedColumnFormula>A29*D29</calculatedColumnFormula>
    </tableColumn>
    <tableColumn id="6" name="Actual Income" totalsRowFunction="sum" dataDxfId="37" totalsRowDxfId="36">
      <calculatedColumnFormula>B29*D29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E6:G11" totalsRowCount="1">
  <autoFilter ref="E6:G10"/>
  <tableColumns count="3">
    <tableColumn id="1" name="Refreshments" totalsRowLabel="Total" dataDxfId="94" totalsRowDxfId="93"/>
    <tableColumn id="2" name="Estimated" totalsRowFunction="sum" dataDxfId="92" totalsRowDxfId="91"/>
    <tableColumn id="3" name="Actual" totalsRowFunction="count" dataDxfId="90" totalsRowDxfId="89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13:C19" totalsRowCount="1">
  <autoFilter ref="A13:C18"/>
  <tableColumns count="3">
    <tableColumn id="1" name="Decorations" totalsRowLabel="Total" dataDxfId="88" totalsRowDxfId="32"/>
    <tableColumn id="2" name="Estimated" totalsRowFunction="sum" dataDxfId="87" totalsRowDxfId="31"/>
    <tableColumn id="3" name="Actual" totalsRowFunction="sum" dataDxfId="86" totalsRowDxfId="30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E13:G19" totalsRowCount="1">
  <autoFilter ref="E13:G18"/>
  <tableColumns count="3">
    <tableColumn id="1" name="Program" totalsRowLabel="Total" dataDxfId="85" totalsRowDxfId="23"/>
    <tableColumn id="2" name="Estimated" totalsRowFunction="sum" dataDxfId="84" totalsRowDxfId="22"/>
    <tableColumn id="3" name="Actual" totalsRowLabel="$1,325.00" dataDxfId="83" totalsRowDxfId="21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A21:C25" totalsRowCount="1">
  <autoFilter ref="A21:C24"/>
  <tableColumns count="3">
    <tableColumn id="1" name="Publicity" totalsRowLabel="Total" dataDxfId="82" totalsRowDxfId="29"/>
    <tableColumn id="2" name="Estimated" totalsRowFunction="sum" dataDxfId="81" totalsRowDxfId="28"/>
    <tableColumn id="3" name="Actual" totalsRowLabel="$100.00" dataDxfId="80" totalsRowDxfId="27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7" name="Table7" displayName="Table7" ref="E21:G24" totalsRowCount="1" totalsRowDxfId="79">
  <autoFilter ref="E21:G23"/>
  <tableColumns count="3">
    <tableColumn id="1" name="Prizes" totalsRowLabel="Total" dataDxfId="78" totalsRowDxfId="26"/>
    <tableColumn id="2" name="Estimated" totalsRowFunction="sum" totalsRowDxfId="25"/>
    <tableColumn id="3" name="Actual" totalsRowFunction="count" dataDxfId="77" totalsRowDxfId="24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8" name="Table8" displayName="Table8" ref="A27:C32" totalsRowCount="1">
  <autoFilter ref="A27:C31"/>
  <tableColumns count="3">
    <tableColumn id="1" name="Miscellaneous" totalsRowLabel="Total" dataDxfId="76" totalsRowDxfId="20"/>
    <tableColumn id="2" name="Estimated" totalsRowFunction="sum" dataDxfId="75" totalsRowDxfId="19"/>
    <tableColumn id="3" name="Actual" totalsRowLabel="$150.00" dataDxfId="74" totalsRowDxfId="18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9" name="Table9" displayName="Table9" ref="A7:F11" totalsRowCount="1" headerRowDxfId="73" dataDxfId="72">
  <autoFilter ref="A7:F10"/>
  <tableColumns count="6">
    <tableColumn id="1" name="Estimated No." totalsRowLabel="Total" dataDxfId="71" totalsRowDxfId="17"/>
    <tableColumn id="2" name="Actual No." dataDxfId="70" totalsRowDxfId="16"/>
    <tableColumn id="3" name="Type" dataDxfId="69" totalsRowDxfId="15"/>
    <tableColumn id="4" name="Price" dataDxfId="68" totalsRowDxfId="14"/>
    <tableColumn id="6" name="Estimated Income" totalsRowFunction="sum" dataDxfId="67" totalsRowDxfId="13">
      <calculatedColumnFormula>A8*D8</calculatedColumnFormula>
    </tableColumn>
    <tableColumn id="7" name="Actual Income" totalsRowFunction="sum" dataDxfId="66" totalsRowDxfId="12">
      <calculatedColumnFormula>B8*D8</calculatedColumnFormula>
    </tableColumn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10" name="Table10" displayName="Table10" ref="A14:F18" totalsRowCount="1" headerRowDxfId="65" dataDxfId="64">
  <autoFilter ref="A14:F17"/>
  <tableColumns count="6">
    <tableColumn id="1" name="Estimated No." totalsRowLabel="Total" dataDxfId="63" totalsRowDxfId="5"/>
    <tableColumn id="2" name="Actual No." dataDxfId="62" totalsRowDxfId="4"/>
    <tableColumn id="3" name="Type" dataDxfId="61" totalsRowDxfId="3"/>
    <tableColumn id="4" name="Price" dataDxfId="60" totalsRowDxfId="2"/>
    <tableColumn id="5" name="Estimated Income" totalsRowFunction="sum" dataDxfId="59" totalsRowDxfId="1">
      <calculatedColumnFormula>A15*D15</calculatedColumnFormula>
    </tableColumn>
    <tableColumn id="6" name="Actual Income" totalsRowFunction="sum" dataDxfId="58" totalsRowDxfId="0">
      <calculatedColumnFormula>B15*D15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4" tint="0.79998168889431442"/>
    <pageSetUpPr fitToPage="1"/>
  </sheetPr>
  <dimension ref="A1:G38"/>
  <sheetViews>
    <sheetView showGridLines="0" zoomScaleNormal="100" workbookViewId="0">
      <selection sqref="A1:G35"/>
    </sheetView>
  </sheetViews>
  <sheetFormatPr defaultRowHeight="12.75"/>
  <cols>
    <col min="1" max="1" width="22.140625" style="1" customWidth="1"/>
    <col min="2" max="3" width="21" style="1" customWidth="1"/>
    <col min="4" max="4" width="3.42578125" style="1" customWidth="1"/>
    <col min="5" max="5" width="28.28515625" style="1" customWidth="1"/>
    <col min="6" max="7" width="21" style="1" customWidth="1"/>
    <col min="8" max="16384" width="9.140625" style="1"/>
  </cols>
  <sheetData>
    <row r="1" spans="1:7" ht="30.75" customHeight="1">
      <c r="A1" s="45" t="s">
        <v>58</v>
      </c>
      <c r="B1" s="46"/>
      <c r="C1" s="46"/>
      <c r="D1" s="47"/>
      <c r="E1" s="47"/>
      <c r="F1" s="47"/>
      <c r="G1" s="47"/>
    </row>
    <row r="2" spans="1:7" ht="21" thickBot="1">
      <c r="A2" s="14" t="s">
        <v>0</v>
      </c>
      <c r="B2" s="15"/>
      <c r="C2" s="15"/>
      <c r="D2" s="16"/>
      <c r="E2" s="15"/>
      <c r="F2" s="15"/>
      <c r="G2" s="16"/>
    </row>
    <row r="3" spans="1:7" ht="13.5" thickTop="1">
      <c r="F3" s="3" t="s">
        <v>5</v>
      </c>
      <c r="G3" s="3" t="s">
        <v>6</v>
      </c>
    </row>
    <row r="4" spans="1:7">
      <c r="A4" s="29" t="s">
        <v>29</v>
      </c>
      <c r="B4" s="18"/>
      <c r="C4" s="18"/>
      <c r="D4" s="18"/>
      <c r="E4" s="18"/>
      <c r="F4" s="19">
        <f>SUM(B11,B19,B25,B32,F11,F19,F24)</f>
        <v>3700</v>
      </c>
      <c r="G4" s="19">
        <v>2040</v>
      </c>
    </row>
    <row r="5" spans="1:7">
      <c r="A5" s="2"/>
      <c r="B5" s="2"/>
      <c r="C5" s="2"/>
      <c r="D5" s="17"/>
      <c r="E5" s="2"/>
      <c r="F5" s="2"/>
      <c r="G5" s="2"/>
    </row>
    <row r="6" spans="1:7">
      <c r="A6" s="6" t="s">
        <v>12</v>
      </c>
      <c r="B6" s="7" t="s">
        <v>5</v>
      </c>
      <c r="C6" s="7" t="s">
        <v>6</v>
      </c>
      <c r="E6" s="4" t="s">
        <v>7</v>
      </c>
      <c r="F6" s="7" t="s">
        <v>5</v>
      </c>
      <c r="G6" s="7" t="s">
        <v>6</v>
      </c>
    </row>
    <row r="7" spans="1:7">
      <c r="A7" s="4" t="s">
        <v>1</v>
      </c>
      <c r="B7" s="5">
        <v>0</v>
      </c>
      <c r="C7" s="11"/>
      <c r="E7" s="4" t="s">
        <v>8</v>
      </c>
      <c r="F7" s="5"/>
      <c r="G7" s="11"/>
    </row>
    <row r="8" spans="1:7">
      <c r="A8" s="4" t="s">
        <v>2</v>
      </c>
      <c r="B8" s="5">
        <v>50</v>
      </c>
      <c r="C8" s="11">
        <v>50</v>
      </c>
      <c r="E8" s="4" t="s">
        <v>9</v>
      </c>
      <c r="F8" s="5"/>
      <c r="G8" s="11"/>
    </row>
    <row r="9" spans="1:7">
      <c r="A9" s="4" t="s">
        <v>3</v>
      </c>
      <c r="B9" s="5">
        <v>500</v>
      </c>
      <c r="C9" s="11">
        <v>250</v>
      </c>
      <c r="E9" s="4" t="s">
        <v>10</v>
      </c>
      <c r="F9" s="5"/>
      <c r="G9" s="11"/>
    </row>
    <row r="10" spans="1:7">
      <c r="A10" s="4" t="s">
        <v>4</v>
      </c>
      <c r="B10" s="5"/>
      <c r="C10" s="11"/>
      <c r="E10" s="4" t="s">
        <v>11</v>
      </c>
      <c r="F10" s="5"/>
      <c r="G10" s="11"/>
    </row>
    <row r="11" spans="1:7">
      <c r="A11" s="8" t="s">
        <v>43</v>
      </c>
      <c r="B11" s="10">
        <f>SUBTOTAL(109,[Estimated])</f>
        <v>550</v>
      </c>
      <c r="C11" s="51" t="s">
        <v>53</v>
      </c>
      <c r="E11" s="8" t="s">
        <v>43</v>
      </c>
      <c r="F11" s="10">
        <f>SUBTOTAL(109,[Estimated])</f>
        <v>0</v>
      </c>
      <c r="G11" s="12">
        <f>SUBTOTAL(103,[Actual])</f>
        <v>0</v>
      </c>
    </row>
    <row r="13" spans="1:7">
      <c r="A13" s="4" t="s">
        <v>13</v>
      </c>
      <c r="B13" s="7" t="s">
        <v>5</v>
      </c>
      <c r="C13" s="7" t="s">
        <v>6</v>
      </c>
      <c r="E13" s="4" t="s">
        <v>18</v>
      </c>
      <c r="F13" s="7" t="s">
        <v>5</v>
      </c>
      <c r="G13" s="7" t="s">
        <v>6</v>
      </c>
    </row>
    <row r="14" spans="1:7">
      <c r="A14" s="4" t="s">
        <v>50</v>
      </c>
      <c r="B14" s="5">
        <v>500</v>
      </c>
      <c r="C14" s="5">
        <v>100</v>
      </c>
      <c r="E14" s="4" t="s">
        <v>14</v>
      </c>
      <c r="F14" s="5"/>
      <c r="G14" s="11"/>
    </row>
    <row r="15" spans="1:7">
      <c r="A15" s="4" t="s">
        <v>51</v>
      </c>
      <c r="B15" s="5">
        <v>100</v>
      </c>
      <c r="C15" s="5">
        <v>65</v>
      </c>
      <c r="E15" s="4" t="s">
        <v>15</v>
      </c>
      <c r="F15" s="5">
        <v>400</v>
      </c>
      <c r="G15" s="11">
        <v>100</v>
      </c>
    </row>
    <row r="16" spans="1:7">
      <c r="A16" s="4" t="s">
        <v>52</v>
      </c>
      <c r="B16" s="5">
        <v>50</v>
      </c>
      <c r="C16" s="5"/>
      <c r="E16" s="4" t="s">
        <v>16</v>
      </c>
      <c r="F16" s="5">
        <v>900</v>
      </c>
      <c r="G16" s="11">
        <v>900</v>
      </c>
    </row>
    <row r="17" spans="1:7">
      <c r="A17" s="4"/>
      <c r="B17" s="5"/>
      <c r="C17" s="5"/>
      <c r="E17" s="4" t="s">
        <v>17</v>
      </c>
      <c r="F17" s="5">
        <v>400</v>
      </c>
      <c r="G17" s="11">
        <v>325</v>
      </c>
    </row>
    <row r="18" spans="1:7">
      <c r="A18" s="4"/>
      <c r="B18" s="5"/>
      <c r="C18" s="5"/>
      <c r="E18" s="4" t="s">
        <v>30</v>
      </c>
      <c r="F18" s="5"/>
      <c r="G18" s="11"/>
    </row>
    <row r="19" spans="1:7">
      <c r="A19" s="8" t="s">
        <v>43</v>
      </c>
      <c r="B19" s="10">
        <f>SUBTOTAL(109,[Estimated])</f>
        <v>650</v>
      </c>
      <c r="C19" s="10">
        <f>SUBTOTAL(109,[Actual])</f>
        <v>165</v>
      </c>
      <c r="E19" s="8" t="s">
        <v>43</v>
      </c>
      <c r="F19" s="10">
        <f>SUBTOTAL(109,[Estimated])</f>
        <v>1700</v>
      </c>
      <c r="G19" s="51" t="s">
        <v>56</v>
      </c>
    </row>
    <row r="21" spans="1:7">
      <c r="A21" s="4" t="s">
        <v>19</v>
      </c>
      <c r="B21" s="7" t="s">
        <v>5</v>
      </c>
      <c r="C21" s="7" t="s">
        <v>6</v>
      </c>
      <c r="E21" s="4" t="s">
        <v>22</v>
      </c>
      <c r="F21" s="7" t="s">
        <v>5</v>
      </c>
      <c r="G21" s="7" t="s">
        <v>6</v>
      </c>
    </row>
    <row r="22" spans="1:7">
      <c r="A22" s="4"/>
      <c r="B22" s="5"/>
      <c r="C22" s="11"/>
      <c r="E22" s="4" t="s">
        <v>55</v>
      </c>
      <c r="F22" s="5">
        <v>100</v>
      </c>
      <c r="G22" s="11"/>
    </row>
    <row r="23" spans="1:7">
      <c r="A23" s="4" t="s">
        <v>20</v>
      </c>
      <c r="B23" s="5">
        <v>300</v>
      </c>
      <c r="C23" s="11">
        <v>100</v>
      </c>
      <c r="E23" s="4" t="s">
        <v>23</v>
      </c>
      <c r="F23" s="13"/>
      <c r="G23" s="11"/>
    </row>
    <row r="24" spans="1:7">
      <c r="A24" s="4" t="s">
        <v>21</v>
      </c>
      <c r="B24" s="5"/>
      <c r="C24" s="11"/>
      <c r="E24" s="8" t="s">
        <v>43</v>
      </c>
      <c r="F24" s="43">
        <f>SUBTOTAL(109,[Estimated])</f>
        <v>100</v>
      </c>
      <c r="G24" s="44">
        <f>SUBTOTAL(103,[Actual])</f>
        <v>0</v>
      </c>
    </row>
    <row r="25" spans="1:7">
      <c r="A25" s="8" t="s">
        <v>43</v>
      </c>
      <c r="B25" s="10">
        <f>SUBTOTAL(109,[Estimated])</f>
        <v>300</v>
      </c>
      <c r="C25" s="51" t="s">
        <v>54</v>
      </c>
    </row>
    <row r="27" spans="1:7">
      <c r="A27" s="4" t="s">
        <v>24</v>
      </c>
      <c r="B27" s="7" t="s">
        <v>5</v>
      </c>
      <c r="C27" s="7" t="s">
        <v>6</v>
      </c>
    </row>
    <row r="28" spans="1:7">
      <c r="A28" s="4" t="s">
        <v>25</v>
      </c>
      <c r="B28" s="5"/>
      <c r="C28" s="11"/>
    </row>
    <row r="29" spans="1:7">
      <c r="A29" s="4" t="s">
        <v>26</v>
      </c>
      <c r="B29" s="5">
        <v>200</v>
      </c>
      <c r="C29" s="11">
        <v>50</v>
      </c>
    </row>
    <row r="30" spans="1:7">
      <c r="A30" s="4" t="s">
        <v>27</v>
      </c>
      <c r="B30" s="5">
        <v>200</v>
      </c>
      <c r="C30" s="11">
        <v>100</v>
      </c>
    </row>
    <row r="31" spans="1:7" s="17" customFormat="1">
      <c r="A31" s="4" t="s">
        <v>28</v>
      </c>
      <c r="B31" s="5"/>
      <c r="C31" s="11"/>
    </row>
    <row r="32" spans="1:7" s="17" customFormat="1">
      <c r="A32" s="33" t="s">
        <v>43</v>
      </c>
      <c r="B32" s="5">
        <f>SUBTOTAL(109,[Estimated])</f>
        <v>400</v>
      </c>
      <c r="C32" s="52" t="s">
        <v>57</v>
      </c>
    </row>
    <row r="33" s="17" customFormat="1"/>
    <row r="34" s="17" customFormat="1"/>
    <row r="35" s="17" customFormat="1"/>
    <row r="36" s="17" customFormat="1"/>
    <row r="37" s="17" customFormat="1"/>
    <row r="38" s="17" customFormat="1"/>
  </sheetData>
  <mergeCells count="1">
    <mergeCell ref="A1:G1"/>
  </mergeCells>
  <phoneticPr fontId="1" type="noConversion"/>
  <printOptions horizontalCentered="1"/>
  <pageMargins left="0.75" right="0.75" top="1" bottom="1" header="0.5" footer="0.5"/>
  <pageSetup scale="89" fitToHeight="0" orientation="landscape" r:id="rId1"/>
  <headerFooter alignWithMargins="0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theme="6" tint="0.79998168889431442"/>
    <pageSetUpPr fitToPage="1"/>
  </sheetPr>
  <dimension ref="A1:F33"/>
  <sheetViews>
    <sheetView showGridLines="0" zoomScaleNormal="100" zoomScaleSheetLayoutView="75" workbookViewId="0">
      <selection sqref="A1:F38"/>
    </sheetView>
  </sheetViews>
  <sheetFormatPr defaultRowHeight="12.75"/>
  <cols>
    <col min="1" max="2" width="21" style="1" customWidth="1"/>
    <col min="3" max="3" width="17.85546875" style="1" customWidth="1"/>
    <col min="4" max="6" width="21" style="1" customWidth="1"/>
    <col min="7" max="16384" width="9.140625" style="1"/>
  </cols>
  <sheetData>
    <row r="1" spans="1:6" ht="30.75" customHeight="1">
      <c r="A1" s="45" t="s">
        <v>59</v>
      </c>
      <c r="B1" s="48"/>
      <c r="C1" s="48"/>
      <c r="D1" s="48"/>
      <c r="E1" s="48"/>
      <c r="F1" s="48"/>
    </row>
    <row r="2" spans="1:6" ht="21" thickBot="1">
      <c r="A2" s="14" t="s">
        <v>34</v>
      </c>
      <c r="B2" s="23"/>
      <c r="C2" s="24"/>
      <c r="D2" s="23"/>
      <c r="E2" s="24"/>
      <c r="F2" s="24"/>
    </row>
    <row r="3" spans="1:6" ht="13.5" customHeight="1" thickTop="1">
      <c r="E3" s="3" t="s">
        <v>5</v>
      </c>
      <c r="F3" s="3" t="s">
        <v>6</v>
      </c>
    </row>
    <row r="4" spans="1:6" ht="12.75" customHeight="1">
      <c r="A4" s="29" t="s">
        <v>31</v>
      </c>
      <c r="B4" s="25"/>
      <c r="C4" s="25"/>
      <c r="D4" s="25"/>
      <c r="E4" s="26">
        <f>SUM(E11,E18,E25,E33)</f>
        <v>1210</v>
      </c>
      <c r="F4" s="26">
        <f>SUM(F11,F18,F25,F33)</f>
        <v>2056</v>
      </c>
    </row>
    <row r="5" spans="1:6">
      <c r="A5" s="4"/>
      <c r="B5" s="4"/>
      <c r="C5" s="20"/>
      <c r="D5" s="4"/>
      <c r="E5" s="4"/>
      <c r="F5" s="4"/>
    </row>
    <row r="6" spans="1:6">
      <c r="A6" s="30" t="s">
        <v>61</v>
      </c>
      <c r="B6" s="31"/>
      <c r="C6" s="31"/>
      <c r="D6" s="31"/>
      <c r="E6" s="31"/>
      <c r="F6" s="32"/>
    </row>
    <row r="7" spans="1:6">
      <c r="A7" s="27" t="s">
        <v>45</v>
      </c>
      <c r="B7" s="27" t="s">
        <v>46</v>
      </c>
      <c r="C7" s="6" t="s">
        <v>44</v>
      </c>
      <c r="D7" s="6" t="s">
        <v>49</v>
      </c>
      <c r="E7" s="27" t="s">
        <v>47</v>
      </c>
      <c r="F7" s="27" t="s">
        <v>48</v>
      </c>
    </row>
    <row r="8" spans="1:6">
      <c r="A8" s="21">
        <v>15</v>
      </c>
      <c r="B8" s="21" t="s">
        <v>62</v>
      </c>
      <c r="C8" s="21" t="s">
        <v>60</v>
      </c>
      <c r="D8" s="22">
        <v>34</v>
      </c>
      <c r="E8" s="5">
        <v>200</v>
      </c>
      <c r="F8" s="5">
        <v>510</v>
      </c>
    </row>
    <row r="9" spans="1:6">
      <c r="A9" s="21">
        <v>30</v>
      </c>
      <c r="B9" s="21" t="s">
        <v>63</v>
      </c>
      <c r="C9" s="21" t="s">
        <v>64</v>
      </c>
      <c r="D9" s="22">
        <v>2</v>
      </c>
      <c r="E9" s="5">
        <f>A9*D9</f>
        <v>60</v>
      </c>
      <c r="F9" s="5">
        <v>60</v>
      </c>
    </row>
    <row r="10" spans="1:6">
      <c r="A10" s="21">
        <v>25</v>
      </c>
      <c r="B10" s="21" t="s">
        <v>62</v>
      </c>
      <c r="C10" s="21" t="s">
        <v>65</v>
      </c>
      <c r="D10" s="22">
        <v>2</v>
      </c>
      <c r="E10" s="5">
        <f>A10*D10</f>
        <v>50</v>
      </c>
      <c r="F10" s="5">
        <v>50</v>
      </c>
    </row>
    <row r="11" spans="1:6">
      <c r="A11" s="9" t="s">
        <v>43</v>
      </c>
      <c r="B11" s="9"/>
      <c r="C11" s="9"/>
      <c r="D11" s="8"/>
      <c r="E11" s="10">
        <f>SUBTOTAL(109,[Estimated Income])</f>
        <v>310</v>
      </c>
      <c r="F11" s="10">
        <f>SUBTOTAL(109,[Actual Income])</f>
        <v>620</v>
      </c>
    </row>
    <row r="12" spans="1:6">
      <c r="A12" s="4"/>
      <c r="B12" s="4"/>
      <c r="C12" s="4"/>
      <c r="D12" s="4"/>
      <c r="E12" s="4"/>
      <c r="F12" s="4"/>
    </row>
    <row r="13" spans="1:6">
      <c r="A13" s="30" t="s">
        <v>66</v>
      </c>
      <c r="B13" s="31"/>
      <c r="C13" s="31"/>
      <c r="D13" s="31"/>
      <c r="E13" s="31"/>
      <c r="F13" s="32"/>
    </row>
    <row r="14" spans="1:6">
      <c r="A14" s="6" t="s">
        <v>45</v>
      </c>
      <c r="B14" s="6" t="s">
        <v>46</v>
      </c>
      <c r="C14" s="6" t="s">
        <v>44</v>
      </c>
      <c r="D14" s="7" t="s">
        <v>49</v>
      </c>
      <c r="E14" s="7" t="s">
        <v>47</v>
      </c>
      <c r="F14" s="7" t="s">
        <v>48</v>
      </c>
    </row>
    <row r="15" spans="1:6">
      <c r="A15" s="4"/>
      <c r="B15" s="4"/>
      <c r="C15" s="21" t="s">
        <v>67</v>
      </c>
      <c r="D15" s="22"/>
      <c r="E15" s="22">
        <v>400</v>
      </c>
      <c r="F15" s="22">
        <v>700</v>
      </c>
    </row>
    <row r="16" spans="1:6">
      <c r="A16" s="4"/>
      <c r="B16" s="4"/>
      <c r="C16" s="21" t="s">
        <v>68</v>
      </c>
      <c r="D16" s="22"/>
      <c r="E16" s="22">
        <v>300</v>
      </c>
      <c r="F16" s="22">
        <v>436</v>
      </c>
    </row>
    <row r="17" spans="1:6">
      <c r="A17" s="4"/>
      <c r="B17" s="4"/>
      <c r="C17" s="21" t="s">
        <v>36</v>
      </c>
      <c r="D17" s="22"/>
      <c r="E17" s="22">
        <f>A17*D17</f>
        <v>0</v>
      </c>
      <c r="F17" s="22">
        <f>B17*D17</f>
        <v>0</v>
      </c>
    </row>
    <row r="18" spans="1:6">
      <c r="A18" s="8" t="s">
        <v>43</v>
      </c>
      <c r="B18" s="8"/>
      <c r="C18" s="9"/>
      <c r="D18" s="8"/>
      <c r="E18" s="28">
        <f>SUBTOTAL(109,[Estimated Income])</f>
        <v>700</v>
      </c>
      <c r="F18" s="28">
        <f>SUBTOTAL(109,[Actual Income])</f>
        <v>1136</v>
      </c>
    </row>
    <row r="19" spans="1:6">
      <c r="A19" s="4"/>
      <c r="B19" s="4"/>
      <c r="C19" s="4"/>
      <c r="D19" s="4"/>
      <c r="E19" s="4"/>
      <c r="F19" s="4"/>
    </row>
    <row r="20" spans="1:6">
      <c r="A20" s="30" t="s">
        <v>41</v>
      </c>
      <c r="B20" s="31"/>
      <c r="C20" s="31"/>
      <c r="D20" s="31"/>
      <c r="E20" s="31"/>
      <c r="F20" s="32"/>
    </row>
    <row r="21" spans="1:6">
      <c r="A21" s="6" t="s">
        <v>45</v>
      </c>
      <c r="B21" s="6" t="s">
        <v>46</v>
      </c>
      <c r="C21" s="6" t="s">
        <v>44</v>
      </c>
      <c r="D21" s="7" t="s">
        <v>49</v>
      </c>
      <c r="E21" s="7" t="s">
        <v>47</v>
      </c>
      <c r="F21" s="7" t="s">
        <v>48</v>
      </c>
    </row>
    <row r="22" spans="1:6">
      <c r="A22" s="4"/>
      <c r="B22" s="4"/>
      <c r="C22" s="21" t="s">
        <v>37</v>
      </c>
      <c r="D22" s="22"/>
      <c r="E22" s="22">
        <v>200</v>
      </c>
      <c r="F22" s="22">
        <v>300</v>
      </c>
    </row>
    <row r="23" spans="1:6">
      <c r="A23" s="4"/>
      <c r="B23" s="4"/>
      <c r="C23" s="21" t="s">
        <v>38</v>
      </c>
      <c r="D23" s="22"/>
      <c r="E23" s="22">
        <f>A23*D23</f>
        <v>0</v>
      </c>
      <c r="F23" s="22">
        <f>B23*D23</f>
        <v>0</v>
      </c>
    </row>
    <row r="24" spans="1:6">
      <c r="A24" s="4"/>
      <c r="B24" s="4"/>
      <c r="C24" s="21" t="s">
        <v>39</v>
      </c>
      <c r="D24" s="22"/>
      <c r="E24" s="22">
        <f>A24*D24</f>
        <v>0</v>
      </c>
      <c r="F24" s="22">
        <f>B24*D24</f>
        <v>0</v>
      </c>
    </row>
    <row r="25" spans="1:6">
      <c r="A25" s="8" t="s">
        <v>43</v>
      </c>
      <c r="B25" s="8"/>
      <c r="C25" s="9"/>
      <c r="D25" s="8"/>
      <c r="E25" s="28">
        <f>SUBTOTAL(109,[Estimated Income])</f>
        <v>200</v>
      </c>
      <c r="F25" s="53">
        <f>SUBTOTAL(109,[Actual Income])</f>
        <v>300</v>
      </c>
    </row>
    <row r="26" spans="1:6">
      <c r="A26" s="4"/>
      <c r="B26" s="4"/>
      <c r="C26" s="20"/>
      <c r="D26" s="4"/>
      <c r="E26" s="4"/>
      <c r="F26" s="4"/>
    </row>
    <row r="27" spans="1:6">
      <c r="A27" s="30" t="s">
        <v>42</v>
      </c>
      <c r="B27" s="31"/>
      <c r="C27" s="31"/>
      <c r="D27" s="31"/>
      <c r="E27" s="31"/>
      <c r="F27" s="32"/>
    </row>
    <row r="28" spans="1:6">
      <c r="A28" s="6" t="s">
        <v>45</v>
      </c>
      <c r="B28" s="6" t="s">
        <v>46</v>
      </c>
      <c r="C28" s="6" t="s">
        <v>44</v>
      </c>
      <c r="D28" s="7" t="s">
        <v>49</v>
      </c>
      <c r="E28" s="7" t="s">
        <v>47</v>
      </c>
      <c r="F28" s="7" t="s">
        <v>48</v>
      </c>
    </row>
    <row r="29" spans="1:6">
      <c r="A29" s="4"/>
      <c r="B29" s="4"/>
      <c r="C29" s="21" t="s">
        <v>40</v>
      </c>
      <c r="D29" s="22"/>
      <c r="E29" s="22">
        <f>A29*D29</f>
        <v>0</v>
      </c>
      <c r="F29" s="22">
        <f>B29*D29</f>
        <v>0</v>
      </c>
    </row>
    <row r="30" spans="1:6">
      <c r="A30" s="4"/>
      <c r="B30" s="4"/>
      <c r="C30" s="21" t="s">
        <v>40</v>
      </c>
      <c r="D30" s="22"/>
      <c r="E30" s="22">
        <f>A30*D30</f>
        <v>0</v>
      </c>
      <c r="F30" s="22">
        <f>B30*D30</f>
        <v>0</v>
      </c>
    </row>
    <row r="31" spans="1:6">
      <c r="A31" s="4"/>
      <c r="B31" s="4"/>
      <c r="C31" s="21" t="s">
        <v>40</v>
      </c>
      <c r="D31" s="22"/>
      <c r="E31" s="22">
        <f>A31*D31</f>
        <v>0</v>
      </c>
      <c r="F31" s="22">
        <f>B31*D31</f>
        <v>0</v>
      </c>
    </row>
    <row r="32" spans="1:6">
      <c r="A32" s="4"/>
      <c r="B32" s="4"/>
      <c r="C32" s="21" t="s">
        <v>40</v>
      </c>
      <c r="D32" s="22"/>
      <c r="E32" s="22">
        <f>A32*D32</f>
        <v>0</v>
      </c>
      <c r="F32" s="22">
        <f>B32*D32</f>
        <v>0</v>
      </c>
    </row>
    <row r="33" spans="1:6">
      <c r="A33" s="8" t="s">
        <v>43</v>
      </c>
      <c r="B33" s="8"/>
      <c r="C33" s="9"/>
      <c r="D33" s="8"/>
      <c r="E33" s="28">
        <f>SUBTOTAL(109,[Estimated Income])</f>
        <v>0</v>
      </c>
      <c r="F33" s="28">
        <f>SUBTOTAL(109,[Actual Income])</f>
        <v>0</v>
      </c>
    </row>
  </sheetData>
  <mergeCells count="1">
    <mergeCell ref="A1:F1"/>
  </mergeCells>
  <phoneticPr fontId="1" type="noConversion"/>
  <printOptions horizontalCentered="1"/>
  <pageMargins left="0.75" right="0.75" top="1" bottom="1" header="0.5" footer="0.5"/>
  <pageSetup fitToHeight="0" orientation="landscape" r:id="rId1"/>
  <headerFooter alignWithMargins="0"/>
  <ignoredErrors>
    <ignoredError sqref="E17 F17 E23:E24 F23:F24 E29:E32 F29:F32" emptyCellReference="1"/>
  </ignoredErrors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theme="9" tint="0.79998168889431442"/>
    <pageSetUpPr fitToPage="1"/>
  </sheetPr>
  <dimension ref="A1:G9"/>
  <sheetViews>
    <sheetView showGridLines="0" tabSelected="1" zoomScaleNormal="100" workbookViewId="0">
      <selection activeCell="A2" sqref="A2:G23"/>
    </sheetView>
  </sheetViews>
  <sheetFormatPr defaultRowHeight="12.75"/>
  <cols>
    <col min="1" max="1" width="25.42578125" style="1" customWidth="1"/>
    <col min="2" max="3" width="21" style="1" customWidth="1"/>
    <col min="4" max="4" width="12.140625" style="1" bestFit="1" customWidth="1"/>
    <col min="5" max="6" width="9.140625" style="1"/>
    <col min="7" max="7" width="39.7109375" style="1" customWidth="1"/>
    <col min="8" max="16384" width="9.140625" style="1"/>
  </cols>
  <sheetData>
    <row r="1" spans="1:7" ht="30.75" customHeight="1">
      <c r="A1" s="45" t="s">
        <v>58</v>
      </c>
      <c r="B1" s="48"/>
      <c r="C1" s="48"/>
      <c r="D1" s="48"/>
      <c r="E1" s="48"/>
      <c r="F1" s="48"/>
      <c r="G1" s="48"/>
    </row>
    <row r="2" spans="1:7" ht="21" customHeight="1" thickBot="1">
      <c r="A2" s="49" t="s">
        <v>35</v>
      </c>
      <c r="B2" s="50"/>
      <c r="C2" s="15"/>
      <c r="D2" s="15"/>
      <c r="E2" s="15"/>
      <c r="F2" s="15"/>
      <c r="G2" s="15"/>
    </row>
    <row r="3" spans="1:7" ht="21" thickTop="1">
      <c r="A3" s="34"/>
    </row>
    <row r="4" spans="1:7">
      <c r="A4" s="4"/>
      <c r="B4" s="4"/>
      <c r="C4" s="20"/>
    </row>
    <row r="5" spans="1:7" ht="18" customHeight="1">
      <c r="A5" s="36"/>
      <c r="B5" s="37" t="s">
        <v>5</v>
      </c>
      <c r="C5" s="37" t="s">
        <v>6</v>
      </c>
    </row>
    <row r="6" spans="1:7" ht="14.25">
      <c r="A6" s="38" t="s">
        <v>31</v>
      </c>
      <c r="B6" s="39">
        <f>Income!E4</f>
        <v>1210</v>
      </c>
      <c r="C6" s="39">
        <f>Income!F4</f>
        <v>2056</v>
      </c>
    </row>
    <row r="7" spans="1:7" ht="14.25">
      <c r="A7" s="38" t="s">
        <v>32</v>
      </c>
      <c r="B7" s="39">
        <f>Expenses!F4</f>
        <v>3700</v>
      </c>
      <c r="C7" s="39">
        <f>Expenses!G4</f>
        <v>2040</v>
      </c>
    </row>
    <row r="8" spans="1:7" ht="15">
      <c r="A8" s="35"/>
      <c r="B8" s="35"/>
      <c r="C8" s="35"/>
    </row>
    <row r="9" spans="1:7" ht="18" customHeight="1">
      <c r="A9" s="40" t="s">
        <v>33</v>
      </c>
      <c r="B9" s="41">
        <f>B6-B7</f>
        <v>-2490</v>
      </c>
      <c r="C9" s="42">
        <f>C6-C7</f>
        <v>16</v>
      </c>
    </row>
  </sheetData>
  <mergeCells count="2">
    <mergeCell ref="A1:G1"/>
    <mergeCell ref="A2:B2"/>
  </mergeCells>
  <phoneticPr fontId="1" type="noConversion"/>
  <printOptions horizontalCentered="1"/>
  <pageMargins left="0.75" right="0.75" top="1" bottom="1" header="0.5" footer="0.5"/>
  <pageSetup scale="84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3CFF4E0-FDC3-4E05-B930-7228357594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Expenses</vt:lpstr>
      <vt:lpstr>Income</vt:lpstr>
      <vt:lpstr>Profit - Loss Summary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Event budget</dc:title>
  <dc:creator>ES4</dc:creator>
  <cp:lastModifiedBy>ES4</cp:lastModifiedBy>
  <cp:lastPrinted>2017-04-17T19:21:06Z</cp:lastPrinted>
  <dcterms:created xsi:type="dcterms:W3CDTF">2017-04-17T19:04:20Z</dcterms:created>
  <dcterms:modified xsi:type="dcterms:W3CDTF">2017-04-17T19:22:07Z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TC060784121033</vt:lpwstr>
  </property>
</Properties>
</file>